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120" yWindow="-120" windowWidth="19440" windowHeight="11040"/>
  </bookViews>
  <sheets>
    <sheet name="All pumps" sheetId="6" r:id="rId1"/>
  </sheets>
  <calcPr calcId="144525"/>
</workbook>
</file>

<file path=xl/calcChain.xml><?xml version="1.0" encoding="utf-8"?>
<calcChain xmlns="http://schemas.openxmlformats.org/spreadsheetml/2006/main">
  <c r="F5" i="6" l="1"/>
  <c r="F6" i="6"/>
  <c r="F7" i="6"/>
  <c r="F8" i="6"/>
  <c r="F9" i="6"/>
  <c r="F10" i="6"/>
  <c r="F11" i="6"/>
  <c r="F4" i="6"/>
  <c r="E8" i="6"/>
  <c r="G8" i="6"/>
  <c r="G5" i="6" l="1"/>
  <c r="G6" i="6"/>
  <c r="G7" i="6"/>
  <c r="G9" i="6"/>
  <c r="G4" i="6"/>
  <c r="E5" i="6"/>
  <c r="E6" i="6"/>
  <c r="E7" i="6"/>
  <c r="E9" i="6"/>
  <c r="E4" i="6"/>
</calcChain>
</file>

<file path=xl/sharedStrings.xml><?xml version="1.0" encoding="utf-8"?>
<sst xmlns="http://schemas.openxmlformats.org/spreadsheetml/2006/main" count="21" uniqueCount="21">
  <si>
    <t>MNRE share (30%)</t>
  </si>
  <si>
    <t>(Amount in Rs.)</t>
  </si>
  <si>
    <t>Beneficiary share  (20%)</t>
  </si>
  <si>
    <t>GOK share              (50%)</t>
  </si>
  <si>
    <t>PM-KUSUM, Component-B Solar pumpset cost sharing</t>
  </si>
  <si>
    <t xml:space="preserve">Sl No </t>
  </si>
  <si>
    <t>L1 Prices in Rs. inclusive of GST</t>
  </si>
  <si>
    <t>DC 3HP Surface</t>
  </si>
  <si>
    <t>DC 3HP Submersible</t>
  </si>
  <si>
    <t>DC 5HP  Surface</t>
  </si>
  <si>
    <t>DC 5HP  Submersible</t>
  </si>
  <si>
    <t>DC 7.5HP  Surface</t>
  </si>
  <si>
    <t xml:space="preserve">DC 7.5HP  Submersible </t>
  </si>
  <si>
    <t>DC 10HP  Surface</t>
  </si>
  <si>
    <t xml:space="preserve">DC 10HP  Submersible </t>
  </si>
  <si>
    <t xml:space="preserve">Solar Pump Capacity with Normal Controller </t>
  </si>
  <si>
    <t xml:space="preserve">MNRE Benchmark rates in Rs. inclusive of GST </t>
  </si>
  <si>
    <t>Note: 1. MNRE &amp; GOK subsidy is limited  to 7.5 HP pumpset cost as per GOK order dated 19.03.2022</t>
  </si>
  <si>
    <t>3. Any differential cost is to be borne by the beneficiary as per GOK order dated 19.03.2022</t>
  </si>
  <si>
    <t>4. GOK share is considered as 50% of tendered cost</t>
  </si>
  <si>
    <t>2. MNRE share is considered as 30% of the benchmark cost as per KUSUM B guidelines (i.e MNRE share at 30% of tendered cost or benchmark cost whichever is lower)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</si>
</sst>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Bookman Uralic"/>
    </font>
    <font>
      <b/>
      <sz val="11"/>
      <color rgb="FF000000"/>
      <name val="Bookman Uralic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/>
    <xf numFmtId="1" fontId="0" fillId="0" borderId="1" xfId="0" applyNumberFormat="1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right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" fontId="2" fillId="0" borderId="1" xfId="0" applyNumberFormat="1" applyFont="1" applyBorder="1"/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tabSelected="1" workbookViewId="0">
      <selection activeCell="J10" sqref="J10"/>
    </sheetView>
  </sheetViews>
  <sheetFormatPr defaultRowHeight="15"/>
  <cols>
    <col min="1" max="1" width="6.28515625" style="3" customWidth="1"/>
    <col min="2" max="2" width="20.42578125" customWidth="1"/>
    <col min="3" max="3" width="15.140625" customWidth="1"/>
    <col min="4" max="4" width="12.140625" customWidth="1"/>
    <col min="5" max="6" width="12" customWidth="1"/>
    <col min="7" max="7" width="11.42578125" customWidth="1"/>
  </cols>
  <sheetData>
    <row r="1" spans="1:7" ht="18.75">
      <c r="A1" s="11" t="s">
        <v>4</v>
      </c>
      <c r="B1" s="11"/>
      <c r="C1" s="11"/>
      <c r="D1" s="11"/>
      <c r="E1" s="11"/>
      <c r="F1" s="11"/>
      <c r="G1" s="11"/>
    </row>
    <row r="2" spans="1:7">
      <c r="F2" t="s">
        <v>1</v>
      </c>
    </row>
    <row r="3" spans="1:7" ht="86.25" customHeight="1">
      <c r="A3" s="8" t="s">
        <v>5</v>
      </c>
      <c r="B3" s="8" t="s">
        <v>15</v>
      </c>
      <c r="C3" s="8" t="s">
        <v>6</v>
      </c>
      <c r="D3" s="9" t="s">
        <v>16</v>
      </c>
      <c r="E3" s="9" t="s">
        <v>3</v>
      </c>
      <c r="F3" s="9" t="s">
        <v>2</v>
      </c>
      <c r="G3" s="9" t="s">
        <v>0</v>
      </c>
    </row>
    <row r="4" spans="1:7" ht="22.5" customHeight="1">
      <c r="A4" s="5">
        <v>1</v>
      </c>
      <c r="B4" s="6" t="s">
        <v>7</v>
      </c>
      <c r="C4" s="5">
        <v>204760</v>
      </c>
      <c r="D4" s="4">
        <v>190523</v>
      </c>
      <c r="E4" s="1">
        <f>C4*0.5</f>
        <v>102380</v>
      </c>
      <c r="F4" s="10">
        <f>C4-E4-G4</f>
        <v>45223.1</v>
      </c>
      <c r="G4" s="2">
        <f>D4*0.3</f>
        <v>57156.9</v>
      </c>
    </row>
    <row r="5" spans="1:7" ht="22.5" customHeight="1">
      <c r="A5" s="5">
        <v>2</v>
      </c>
      <c r="B5" s="6" t="s">
        <v>8</v>
      </c>
      <c r="C5" s="7">
        <v>208004</v>
      </c>
      <c r="D5" s="4">
        <v>190523</v>
      </c>
      <c r="E5" s="1">
        <f t="shared" ref="E5:E9" si="0">C5*0.5</f>
        <v>104002</v>
      </c>
      <c r="F5" s="10">
        <f t="shared" ref="F5:F11" si="1">C5-E5-G5</f>
        <v>46845.1</v>
      </c>
      <c r="G5" s="2">
        <f t="shared" ref="G5:G9" si="2">D5*0.3</f>
        <v>57156.9</v>
      </c>
    </row>
    <row r="6" spans="1:7" ht="22.5" customHeight="1">
      <c r="A6" s="5">
        <v>3</v>
      </c>
      <c r="B6" s="6" t="s">
        <v>9</v>
      </c>
      <c r="C6" s="7">
        <v>296762</v>
      </c>
      <c r="D6" s="4">
        <v>293500</v>
      </c>
      <c r="E6" s="1">
        <f t="shared" si="0"/>
        <v>148381</v>
      </c>
      <c r="F6" s="10">
        <f t="shared" si="1"/>
        <v>60331</v>
      </c>
      <c r="G6" s="2">
        <f t="shared" si="2"/>
        <v>88050</v>
      </c>
    </row>
    <row r="7" spans="1:7" ht="22.5" customHeight="1">
      <c r="A7" s="5">
        <v>4</v>
      </c>
      <c r="B7" s="6" t="s">
        <v>10</v>
      </c>
      <c r="C7" s="7">
        <v>298384</v>
      </c>
      <c r="D7" s="4">
        <v>293500</v>
      </c>
      <c r="E7" s="1">
        <f t="shared" si="0"/>
        <v>149192</v>
      </c>
      <c r="F7" s="10">
        <f t="shared" si="1"/>
        <v>61142</v>
      </c>
      <c r="G7" s="2">
        <f t="shared" si="2"/>
        <v>88050</v>
      </c>
    </row>
    <row r="8" spans="1:7" ht="22.5" customHeight="1">
      <c r="A8" s="5">
        <v>5</v>
      </c>
      <c r="B8" s="6" t="s">
        <v>11</v>
      </c>
      <c r="C8" s="7">
        <v>432276</v>
      </c>
      <c r="D8" s="4">
        <v>397806</v>
      </c>
      <c r="E8" s="1">
        <f>C8*50%</f>
        <v>216138</v>
      </c>
      <c r="F8" s="10">
        <f t="shared" si="1"/>
        <v>96796.200000000012</v>
      </c>
      <c r="G8" s="2">
        <f>D8*30%</f>
        <v>119341.79999999999</v>
      </c>
    </row>
    <row r="9" spans="1:7" ht="30" customHeight="1">
      <c r="A9" s="5">
        <v>6</v>
      </c>
      <c r="B9" s="6" t="s">
        <v>12</v>
      </c>
      <c r="C9" s="7">
        <v>409680</v>
      </c>
      <c r="D9" s="4">
        <v>397806</v>
      </c>
      <c r="E9" s="1">
        <f t="shared" si="0"/>
        <v>204840</v>
      </c>
      <c r="F9" s="10">
        <f t="shared" si="1"/>
        <v>85498.200000000012</v>
      </c>
      <c r="G9" s="2">
        <f t="shared" si="2"/>
        <v>119341.79999999999</v>
      </c>
    </row>
    <row r="10" spans="1:7" ht="22.5" customHeight="1">
      <c r="A10" s="5">
        <v>7</v>
      </c>
      <c r="B10" s="6" t="s">
        <v>13</v>
      </c>
      <c r="C10" s="7">
        <v>536102</v>
      </c>
      <c r="D10" s="4">
        <v>506960</v>
      </c>
      <c r="E10" s="1">
        <v>216138</v>
      </c>
      <c r="F10" s="10">
        <f t="shared" si="1"/>
        <v>200622.2</v>
      </c>
      <c r="G10" s="2">
        <v>119341.79999999999</v>
      </c>
    </row>
    <row r="11" spans="1:7" ht="22.5" customHeight="1">
      <c r="A11" s="5">
        <v>8</v>
      </c>
      <c r="B11" s="6" t="s">
        <v>14</v>
      </c>
      <c r="C11" s="7">
        <v>514279</v>
      </c>
      <c r="D11" s="4">
        <v>506960</v>
      </c>
      <c r="E11" s="1">
        <v>204840</v>
      </c>
      <c r="F11" s="10">
        <f t="shared" si="1"/>
        <v>190097.2</v>
      </c>
      <c r="G11" s="2">
        <v>119341.79999999999</v>
      </c>
    </row>
    <row r="13" spans="1:7">
      <c r="A13" t="s">
        <v>17</v>
      </c>
    </row>
    <row r="14" spans="1:7" ht="31.5" customHeight="1">
      <c r="A14" s="13" t="s">
        <v>20</v>
      </c>
      <c r="B14" s="13"/>
      <c r="C14" s="13"/>
      <c r="D14" s="13"/>
      <c r="E14" s="13"/>
      <c r="F14" s="13"/>
      <c r="G14" s="13"/>
    </row>
    <row r="15" spans="1:7">
      <c r="A15" s="12" t="s">
        <v>18</v>
      </c>
      <c r="B15" s="12"/>
      <c r="C15" s="12"/>
      <c r="D15" s="12"/>
      <c r="E15" s="12"/>
      <c r="F15" s="12"/>
      <c r="G15" s="12"/>
    </row>
    <row r="16" spans="1:7">
      <c r="A16" s="12" t="s">
        <v>19</v>
      </c>
      <c r="B16" s="12"/>
      <c r="C16" s="12"/>
      <c r="D16" s="12"/>
      <c r="E16" s="12"/>
      <c r="F16" s="12"/>
    </row>
  </sheetData>
  <mergeCells count="4">
    <mergeCell ref="A1:G1"/>
    <mergeCell ref="A16:F16"/>
    <mergeCell ref="A15:G15"/>
    <mergeCell ref="A14:G1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All pumps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2024-03-22T07:57:28Z</dcterms:modified>
</cp:coreProperties>
</file>